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J:\procurement_baa_rfp\WIP - NOT PUBLIC\21-66919 Laboratory Analytical Services for Fish Tissues and Sediment Analyses\Proposals\Pace Analytical Services, Inc\BAFO\"/>
    </mc:Choice>
  </mc:AlternateContent>
  <xr:revisionPtr revIDLastSave="0" documentId="8_{4D8FF578-F3EF-4CAF-B971-C208C3D267EE}" xr6:coauthVersionLast="46" xr6:coauthVersionMax="46" xr10:uidLastSave="{00000000-0000-0000-0000-000000000000}"/>
  <bookViews>
    <workbookView xWindow="-120" yWindow="-120" windowWidth="20730" windowHeight="11160" activeTab="1" xr2:uid="{3E692596-C829-462F-A141-036F00AE1C7D}"/>
  </bookViews>
  <sheets>
    <sheet name="Instructions" sheetId="2" r:id="rId1"/>
    <sheet name="Cost Proposal"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6" i="1" l="1"/>
  <c r="D55" i="1"/>
  <c r="D34" i="1"/>
  <c r="D35" i="1"/>
  <c r="D54" i="1" l="1"/>
  <c r="D53" i="1"/>
  <c r="D52" i="1"/>
  <c r="D51" i="1"/>
  <c r="D50" i="1"/>
  <c r="D49" i="1"/>
  <c r="D48" i="1"/>
  <c r="D47" i="1"/>
  <c r="D46" i="1"/>
  <c r="D45" i="1"/>
  <c r="D44" i="1"/>
  <c r="D43" i="1"/>
  <c r="D42" i="1"/>
  <c r="D41" i="1"/>
  <c r="D40" i="1"/>
  <c r="D39" i="1"/>
  <c r="D38" i="1"/>
  <c r="D37" i="1"/>
  <c r="D36" i="1"/>
  <c r="D57" i="1" l="1"/>
</calcChain>
</file>

<file path=xl/sharedStrings.xml><?xml version="1.0" encoding="utf-8"?>
<sst xmlns="http://schemas.openxmlformats.org/spreadsheetml/2006/main" count="126" uniqueCount="70">
  <si>
    <t>Instructions</t>
  </si>
  <si>
    <t>RFP 21-66919</t>
  </si>
  <si>
    <t>Laboratory Analytical Services for Fish Tissues and Sediment Analyses</t>
  </si>
  <si>
    <t>INSTRUCTIONS: Please populate the yellow-shaded cells in the Cost Proposal worksheet.  Green-shaded cells will auto-populate.  Return a working Excel file with your proposal.  Proposals submitted without a working copy of this Excel file may be deemed unresponsive.  No PDFs please.</t>
  </si>
  <si>
    <t>1. Respondent must bid on all tasks in order for its proposal to be deemed responsive.</t>
  </si>
  <si>
    <t>2. Pricing must be all inclusive and contain no caveats.  No additional fees will be considered.</t>
  </si>
  <si>
    <t>3. In a separate attachment, the Respondent should also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t>
  </si>
  <si>
    <t>RESPONDENT NAME</t>
  </si>
  <si>
    <t>Pace Analytical</t>
  </si>
  <si>
    <t>LABORATORY CHARGES BY ANALYTICAL TASK GROUP</t>
  </si>
  <si>
    <t>Task #</t>
  </si>
  <si>
    <t>Description*</t>
  </si>
  <si>
    <t>Bio 90 Day Reporting Time</t>
  </si>
  <si>
    <t>Bio 30 Day Reporting Time</t>
  </si>
  <si>
    <t>Sediment 90 Day Reporting Time</t>
  </si>
  <si>
    <t>Sediment 30 Day Reporting Time</t>
  </si>
  <si>
    <t>Percent Lipid</t>
  </si>
  <si>
    <t>N/A</t>
  </si>
  <si>
    <t>General Chemistry</t>
  </si>
  <si>
    <t>2B</t>
  </si>
  <si>
    <t>Nutrient Parameters</t>
  </si>
  <si>
    <t>Total PCBs</t>
  </si>
  <si>
    <t>3B</t>
  </si>
  <si>
    <t>PCB Congeners</t>
  </si>
  <si>
    <t>3C</t>
  </si>
  <si>
    <t>Dioxins and Furans</t>
  </si>
  <si>
    <t xml:space="preserve">Individual Aroclors </t>
  </si>
  <si>
    <t xml:space="preserve">Organochlorine Pesticides </t>
  </si>
  <si>
    <t>1,3</t>
  </si>
  <si>
    <t>Percent Lipid and Total PCBs</t>
  </si>
  <si>
    <t>1,3,5</t>
  </si>
  <si>
    <t>Lipid, Solids, Total PCB and Organochlorine Pesticides</t>
  </si>
  <si>
    <t>Metals Short List</t>
  </si>
  <si>
    <t>6A</t>
  </si>
  <si>
    <t>Metals Medium List</t>
  </si>
  <si>
    <t>6B</t>
  </si>
  <si>
    <t>Metals Long List</t>
  </si>
  <si>
    <t>6C</t>
  </si>
  <si>
    <t>Cyanide</t>
  </si>
  <si>
    <t>6D</t>
  </si>
  <si>
    <t>Metals SEM</t>
  </si>
  <si>
    <t>6E</t>
  </si>
  <si>
    <t>Tributyl Tin</t>
  </si>
  <si>
    <t>6F</t>
  </si>
  <si>
    <t>Total and Methyl-Mercury by Method 1631 Appendix</t>
  </si>
  <si>
    <t>6G</t>
  </si>
  <si>
    <t>Total Mercury by Method 1631</t>
  </si>
  <si>
    <t>Acid Extractabiles Semivolatiles</t>
  </si>
  <si>
    <t>Base Neutral Extractables</t>
  </si>
  <si>
    <t>Volatile Organic Compounds</t>
  </si>
  <si>
    <t xml:space="preserve">Polynuclear Hydrocarbons </t>
  </si>
  <si>
    <t>Polybrominated Diphenyl Ethers</t>
  </si>
  <si>
    <t>Per- and Polyfluoroalkyl Substances</t>
  </si>
  <si>
    <t>*For further details on the task list, please see Attachment H6.</t>
  </si>
  <si>
    <t/>
  </si>
  <si>
    <t>Cost for (90-Day Reporting Time):</t>
  </si>
  <si>
    <t>Tasks</t>
  </si>
  <si>
    <t>Task Group</t>
  </si>
  <si>
    <t>Expected Volume (2 years)</t>
  </si>
  <si>
    <t>Expected Cost 
(2 years)</t>
  </si>
  <si>
    <t xml:space="preserve">1, 3, and 5 </t>
  </si>
  <si>
    <t>BIOL</t>
  </si>
  <si>
    <t>1 and 3</t>
  </si>
  <si>
    <t>3B (HRMS)</t>
  </si>
  <si>
    <t>SED</t>
  </si>
  <si>
    <t>2, 4, and 5</t>
  </si>
  <si>
    <t>7, 8, and 9</t>
  </si>
  <si>
    <t>1 and 6E</t>
  </si>
  <si>
    <t>2 and 6E</t>
  </si>
  <si>
    <t>TOTAL BID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</si>
</sst>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theme="1"/>
      <name val="Calibri"/>
      <family val="2"/>
      <scheme val="minor"/>
    </font>
    <font>
      <b/>
      <sz val="12"/>
      <color theme="1"/>
      <name val="Calibri"/>
      <family val="2"/>
      <scheme val="minor"/>
    </font>
    <font>
      <sz val="11"/>
      <name val="Calibri"/>
      <family val="2"/>
      <scheme val="minor"/>
    </font>
    <font>
      <b/>
      <i/>
      <sz val="11"/>
      <color theme="1"/>
      <name val="Calibri"/>
      <family val="2"/>
      <scheme val="minor"/>
    </font>
    <font>
      <b/>
      <sz val="12"/>
      <color theme="1"/>
      <name val="Times New Roman"/>
      <family val="1"/>
    </font>
    <font>
      <sz val="20"/>
      <color theme="0"/>
      <name val="Calibri"/>
      <family val="2"/>
      <scheme val="minor"/>
    </font>
    <font>
      <sz val="18"/>
      <color theme="1"/>
      <name val="Calibri"/>
      <family val="2"/>
      <scheme val="minor"/>
    </font>
    <font>
      <sz val="14"/>
      <color theme="1"/>
      <name val="Calibri"/>
      <family val="2"/>
      <scheme val="minor"/>
    </font>
    <font>
      <sz val="12"/>
      <color theme="1"/>
      <name val="Calibri"/>
      <family val="2"/>
      <scheme val="minor"/>
    </font>
    <font>
      <sz val="12"/>
      <color rgb="FF000000"/>
      <name val="Calibri"/>
      <family val="2"/>
    </font>
    <font>
      <sz val="12"/>
      <color theme="1"/>
      <name val="Calibri"/>
      <family val="2"/>
    </font>
  </fonts>
  <fills count="8">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rgb="FFFFFF99"/>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38">
    <xf numFmtId="0" fontId="0" fillId="0" borderId="0" xfId="0"/>
    <xf numFmtId="0" fontId="1" fillId="0" borderId="1" xfId="0" applyFont="1" applyBorder="1" applyAlignment="1">
      <alignment horizontal="left" vertical="center"/>
    </xf>
    <xf numFmtId="0" fontId="1" fillId="0" borderId="0" xfId="0" applyFont="1"/>
    <xf numFmtId="0" fontId="1" fillId="0" borderId="1" xfId="0" applyFont="1" applyBorder="1" applyAlignment="1">
      <alignment horizontal="left"/>
    </xf>
    <xf numFmtId="0" fontId="1" fillId="3" borderId="0" xfId="0" applyFont="1" applyFill="1" applyAlignment="1">
      <alignment horizontal="left"/>
    </xf>
    <xf numFmtId="0" fontId="1" fillId="3" borderId="0" xfId="0" applyFont="1" applyFill="1"/>
    <xf numFmtId="0" fontId="0" fillId="3" borderId="0" xfId="0" applyFill="1"/>
    <xf numFmtId="0" fontId="1" fillId="0" borderId="3" xfId="0" applyFont="1" applyBorder="1" applyAlignment="1">
      <alignment horizontal="left"/>
    </xf>
    <xf numFmtId="0" fontId="1" fillId="0" borderId="4" xfId="0" applyFont="1" applyBorder="1"/>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0" fillId="0" borderId="6" xfId="0" applyBorder="1" applyAlignment="1">
      <alignment horizontal="center"/>
    </xf>
    <xf numFmtId="0" fontId="0" fillId="0" borderId="6" xfId="0" applyBorder="1"/>
    <xf numFmtId="164" fontId="0" fillId="0" borderId="6" xfId="0" applyNumberFormat="1" applyBorder="1" applyAlignment="1">
      <alignment horizontal="center"/>
    </xf>
    <xf numFmtId="164" fontId="0" fillId="5" borderId="6" xfId="0" applyNumberFormat="1" applyFill="1" applyBorder="1" applyAlignment="1">
      <alignment horizontal="center"/>
    </xf>
    <xf numFmtId="164" fontId="0" fillId="0" borderId="0" xfId="0" applyNumberFormat="1" applyAlignment="1">
      <alignment horizontal="center"/>
    </xf>
    <xf numFmtId="0" fontId="0" fillId="3" borderId="0" xfId="0" applyFill="1" applyAlignment="1">
      <alignment horizontal="center"/>
    </xf>
    <xf numFmtId="0" fontId="0" fillId="3" borderId="0" xfId="0" quotePrefix="1" applyFill="1"/>
    <xf numFmtId="0" fontId="4" fillId="0" borderId="0" xfId="0" applyFont="1"/>
    <xf numFmtId="0" fontId="0" fillId="0" borderId="6" xfId="0" applyBorder="1" applyAlignment="1">
      <alignment horizontal="center" vertical="center"/>
    </xf>
    <xf numFmtId="0" fontId="0" fillId="0" borderId="0" xfId="0" applyAlignment="1">
      <alignment horizontal="center"/>
    </xf>
    <xf numFmtId="0" fontId="0" fillId="6" borderId="6" xfId="0" applyFill="1" applyBorder="1" applyAlignment="1">
      <alignment horizontal="center" vertical="center"/>
    </xf>
    <xf numFmtId="0" fontId="0" fillId="3" borderId="6" xfId="0" applyFill="1" applyBorder="1"/>
    <xf numFmtId="164" fontId="0" fillId="6" borderId="6" xfId="0" applyNumberFormat="1" applyFill="1" applyBorder="1"/>
    <xf numFmtId="0" fontId="0" fillId="5" borderId="6" xfId="0" applyFill="1" applyBorder="1" applyAlignment="1">
      <alignment horizontal="center"/>
    </xf>
    <xf numFmtId="0" fontId="0" fillId="5" borderId="6" xfId="0" applyFill="1" applyBorder="1"/>
    <xf numFmtId="0" fontId="0" fillId="5" borderId="0" xfId="0" applyFill="1"/>
    <xf numFmtId="0" fontId="5" fillId="3" borderId="8" xfId="0" applyFont="1" applyFill="1" applyBorder="1" applyAlignment="1">
      <alignment wrapText="1"/>
    </xf>
    <xf numFmtId="0" fontId="6" fillId="5" borderId="9" xfId="0" applyFont="1" applyFill="1" applyBorder="1" applyAlignment="1">
      <alignment horizontal="left" wrapText="1"/>
    </xf>
    <xf numFmtId="0" fontId="7" fillId="5" borderId="9" xfId="0" applyFont="1" applyFill="1" applyBorder="1" applyAlignment="1">
      <alignment horizontal="left" wrapText="1"/>
    </xf>
    <xf numFmtId="0" fontId="8" fillId="7" borderId="1" xfId="0" applyFont="1" applyFill="1" applyBorder="1" applyAlignment="1">
      <alignment vertical="center" wrapText="1"/>
    </xf>
    <xf numFmtId="0" fontId="9" fillId="0" borderId="9" xfId="0" applyFont="1" applyBorder="1" applyAlignment="1">
      <alignment vertical="center" wrapText="1"/>
    </xf>
    <xf numFmtId="0" fontId="10" fillId="0" borderId="10" xfId="0" applyFont="1" applyBorder="1" applyAlignment="1">
      <alignment horizontal="left" vertical="center" wrapText="1"/>
    </xf>
    <xf numFmtId="0" fontId="0" fillId="0" borderId="6" xfId="0" applyFill="1" applyBorder="1" applyAlignment="1">
      <alignment horizontal="center" vertical="center"/>
    </xf>
    <xf numFmtId="164" fontId="0" fillId="2" borderId="6" xfId="0" applyNumberFormat="1" applyFill="1" applyBorder="1" applyAlignment="1" applyProtection="1">
      <alignment horizontal="center"/>
      <protection locked="0"/>
    </xf>
    <xf numFmtId="0" fontId="2" fillId="2" borderId="2" xfId="0" applyFont="1" applyFill="1" applyBorder="1" applyProtection="1">
      <protection locked="0"/>
    </xf>
    <xf numFmtId="0" fontId="3" fillId="0" borderId="7" xfId="0" applyFont="1" applyBorder="1" applyAlignment="1">
      <alignment horizontal="center" wrapText="1"/>
    </xf>
    <xf numFmtId="0" fontId="3" fillId="0" borderId="7"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E6CDA-DAA7-4123-810D-D1886EFA1880}">
  <dimension ref="B1:B8"/>
  <sheetViews>
    <sheetView showGridLines="0" topLeftCell="A7" workbookViewId="0">
      <selection activeCell="B3" sqref="B3"/>
    </sheetView>
  </sheetViews>
  <sheetFormatPr defaultRowHeight="38.450000000000003" customHeight="1" x14ac:dyDescent="0.25"/>
  <cols>
    <col min="2" max="2" width="102.5703125" customWidth="1"/>
  </cols>
  <sheetData>
    <row r="1" spans="2:2" ht="38.450000000000003" customHeight="1" thickBot="1" x14ac:dyDescent="0.3"/>
    <row r="2" spans="2:2" ht="26.25" x14ac:dyDescent="0.4">
      <c r="B2" s="27" t="s">
        <v>0</v>
      </c>
    </row>
    <row r="3" spans="2:2" ht="23.25" x14ac:dyDescent="0.35">
      <c r="B3" s="28" t="s">
        <v>1</v>
      </c>
    </row>
    <row r="4" spans="2:2" ht="19.5" thickBot="1" x14ac:dyDescent="0.35">
      <c r="B4" s="29" t="s">
        <v>2</v>
      </c>
    </row>
    <row r="5" spans="2:2" ht="62.45" customHeight="1" thickBot="1" x14ac:dyDescent="0.3">
      <c r="B5" s="30" t="s">
        <v>3</v>
      </c>
    </row>
    <row r="6" spans="2:2" ht="38.450000000000003" customHeight="1" x14ac:dyDescent="0.25">
      <c r="B6" s="31" t="s">
        <v>4</v>
      </c>
    </row>
    <row r="7" spans="2:2" ht="38.450000000000003" customHeight="1" x14ac:dyDescent="0.25">
      <c r="B7" s="31" t="s">
        <v>5</v>
      </c>
    </row>
    <row r="8" spans="2:2" ht="138" customHeight="1" thickBot="1" x14ac:dyDescent="0.3">
      <c r="B8" s="32" t="s">
        <v>6</v>
      </c>
    </row>
  </sheetData>
  <sheetProtection algorithmName="SHA-512" hashValue="vuXbysCcytysWz7HBZIKJh+1UmkBWCFF7ot7pCMBKfBhK3opGjdkjWFJYJ9vKzSqwAOdqRo4uhXRhQHW+NZhOQ==" saltValue="5XLfdnNWiKFg9kA1Bmu22A=="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0E461-2A1B-48F9-A3A4-B5C064E11F6E}">
  <dimension ref="A1:F57"/>
  <sheetViews>
    <sheetView showGridLines="0" tabSelected="1" topLeftCell="A40" workbookViewId="0">
      <selection activeCell="C16" sqref="C16"/>
    </sheetView>
  </sheetViews>
  <sheetFormatPr defaultColWidth="16.85546875" defaultRowHeight="15" x14ac:dyDescent="0.25"/>
  <cols>
    <col min="1" max="1" width="21.28515625" customWidth="1"/>
    <col min="2" max="2" width="47.7109375" customWidth="1"/>
    <col min="3" max="3" width="17.7109375" customWidth="1"/>
    <col min="4" max="4" width="15.28515625" bestFit="1" customWidth="1"/>
    <col min="5" max="6" width="16.7109375" bestFit="1" customWidth="1"/>
  </cols>
  <sheetData>
    <row r="1" spans="1:6" ht="16.5" thickBot="1" x14ac:dyDescent="0.3">
      <c r="A1" s="1" t="s">
        <v>1</v>
      </c>
      <c r="B1" s="2"/>
      <c r="C1" s="2"/>
      <c r="D1" s="2"/>
      <c r="E1" s="2"/>
    </row>
    <row r="2" spans="1:6" ht="16.5" thickBot="1" x14ac:dyDescent="0.3">
      <c r="A2" s="3" t="s">
        <v>7</v>
      </c>
      <c r="B2" s="35" t="s">
        <v>8</v>
      </c>
    </row>
    <row r="3" spans="1:6" ht="15.75" x14ac:dyDescent="0.25">
      <c r="A3" s="4"/>
      <c r="B3" s="5"/>
      <c r="C3" s="5"/>
      <c r="D3" s="5"/>
      <c r="E3" s="5"/>
      <c r="F3" s="6"/>
    </row>
    <row r="4" spans="1:6" ht="15.75" x14ac:dyDescent="0.25">
      <c r="A4" s="7" t="s">
        <v>9</v>
      </c>
      <c r="B4" s="8"/>
      <c r="C4" s="2"/>
      <c r="D4" s="2"/>
      <c r="E4" s="2"/>
    </row>
    <row r="5" spans="1:6" ht="47.25" x14ac:dyDescent="0.25">
      <c r="A5" s="9" t="s">
        <v>10</v>
      </c>
      <c r="B5" s="9" t="s">
        <v>11</v>
      </c>
      <c r="C5" s="10" t="s">
        <v>12</v>
      </c>
      <c r="D5" s="10" t="s">
        <v>13</v>
      </c>
      <c r="E5" s="10" t="s">
        <v>14</v>
      </c>
      <c r="F5" s="10" t="s">
        <v>15</v>
      </c>
    </row>
    <row r="6" spans="1:6" x14ac:dyDescent="0.25">
      <c r="A6" s="11">
        <v>1</v>
      </c>
      <c r="B6" s="12" t="s">
        <v>16</v>
      </c>
      <c r="C6" s="34">
        <v>80</v>
      </c>
      <c r="D6" s="34">
        <v>80</v>
      </c>
      <c r="E6" s="13" t="s">
        <v>17</v>
      </c>
      <c r="F6" s="13" t="s">
        <v>17</v>
      </c>
    </row>
    <row r="7" spans="1:6" x14ac:dyDescent="0.25">
      <c r="A7" s="11">
        <v>2</v>
      </c>
      <c r="B7" s="12" t="s">
        <v>18</v>
      </c>
      <c r="C7" s="13" t="s">
        <v>17</v>
      </c>
      <c r="D7" s="13" t="s">
        <v>17</v>
      </c>
      <c r="E7" s="34">
        <v>515</v>
      </c>
      <c r="F7" s="34">
        <v>550</v>
      </c>
    </row>
    <row r="8" spans="1:6" x14ac:dyDescent="0.25">
      <c r="A8" s="11" t="s">
        <v>19</v>
      </c>
      <c r="B8" s="12" t="s">
        <v>20</v>
      </c>
      <c r="C8" s="14" t="s">
        <v>17</v>
      </c>
      <c r="D8" s="14" t="s">
        <v>17</v>
      </c>
      <c r="E8" s="34">
        <v>110</v>
      </c>
      <c r="F8" s="34">
        <v>150</v>
      </c>
    </row>
    <row r="9" spans="1:6" x14ac:dyDescent="0.25">
      <c r="A9" s="11">
        <v>3</v>
      </c>
      <c r="B9" s="12" t="s">
        <v>21</v>
      </c>
      <c r="C9" s="34">
        <v>145</v>
      </c>
      <c r="D9" s="34">
        <v>175</v>
      </c>
      <c r="E9" s="13" t="s">
        <v>17</v>
      </c>
      <c r="F9" s="13" t="s">
        <v>17</v>
      </c>
    </row>
    <row r="10" spans="1:6" x14ac:dyDescent="0.25">
      <c r="A10" s="11" t="s">
        <v>22</v>
      </c>
      <c r="B10" s="12" t="s">
        <v>23</v>
      </c>
      <c r="C10" s="34">
        <v>765</v>
      </c>
      <c r="D10" s="34">
        <v>810</v>
      </c>
      <c r="E10" s="34">
        <v>765</v>
      </c>
      <c r="F10" s="34">
        <v>810</v>
      </c>
    </row>
    <row r="11" spans="1:6" x14ac:dyDescent="0.25">
      <c r="A11" s="11" t="s">
        <v>24</v>
      </c>
      <c r="B11" s="12" t="s">
        <v>25</v>
      </c>
      <c r="C11" s="34">
        <v>555</v>
      </c>
      <c r="D11" s="34">
        <v>620</v>
      </c>
      <c r="E11" s="34">
        <v>555</v>
      </c>
      <c r="F11" s="34">
        <v>620</v>
      </c>
    </row>
    <row r="12" spans="1:6" x14ac:dyDescent="0.25">
      <c r="A12" s="11">
        <v>4</v>
      </c>
      <c r="B12" s="12" t="s">
        <v>26</v>
      </c>
      <c r="C12" s="13" t="s">
        <v>17</v>
      </c>
      <c r="D12" s="13" t="s">
        <v>17</v>
      </c>
      <c r="E12" s="34">
        <v>95</v>
      </c>
      <c r="F12" s="34">
        <v>105</v>
      </c>
    </row>
    <row r="13" spans="1:6" x14ac:dyDescent="0.25">
      <c r="A13" s="11">
        <v>5</v>
      </c>
      <c r="B13" s="12" t="s">
        <v>27</v>
      </c>
      <c r="C13" s="34">
        <v>195</v>
      </c>
      <c r="D13" s="34">
        <v>225</v>
      </c>
      <c r="E13" s="34">
        <v>145</v>
      </c>
      <c r="F13" s="34">
        <v>165</v>
      </c>
    </row>
    <row r="14" spans="1:6" s="26" customFormat="1" x14ac:dyDescent="0.25">
      <c r="A14" s="24" t="s">
        <v>28</v>
      </c>
      <c r="B14" s="25" t="s">
        <v>29</v>
      </c>
      <c r="C14" s="34">
        <v>185</v>
      </c>
      <c r="D14" s="34">
        <v>215</v>
      </c>
      <c r="E14" s="14" t="s">
        <v>17</v>
      </c>
      <c r="F14" s="14" t="s">
        <v>17</v>
      </c>
    </row>
    <row r="15" spans="1:6" x14ac:dyDescent="0.25">
      <c r="A15" s="11" t="s">
        <v>30</v>
      </c>
      <c r="B15" s="12" t="s">
        <v>31</v>
      </c>
      <c r="C15" s="34">
        <v>380</v>
      </c>
      <c r="D15" s="34">
        <v>450</v>
      </c>
      <c r="E15" s="13" t="s">
        <v>17</v>
      </c>
      <c r="F15" s="13" t="s">
        <v>17</v>
      </c>
    </row>
    <row r="16" spans="1:6" x14ac:dyDescent="0.25">
      <c r="A16" s="11">
        <v>6</v>
      </c>
      <c r="B16" s="12" t="s">
        <v>32</v>
      </c>
      <c r="C16" s="34">
        <v>75</v>
      </c>
      <c r="D16" s="34">
        <v>100</v>
      </c>
      <c r="E16" s="34">
        <v>75</v>
      </c>
      <c r="F16" s="34">
        <v>85</v>
      </c>
    </row>
    <row r="17" spans="1:6" x14ac:dyDescent="0.25">
      <c r="A17" s="11" t="s">
        <v>33</v>
      </c>
      <c r="B17" s="12" t="s">
        <v>34</v>
      </c>
      <c r="C17" s="34">
        <v>125</v>
      </c>
      <c r="D17" s="34">
        <v>175</v>
      </c>
      <c r="E17" s="34">
        <v>125</v>
      </c>
      <c r="F17" s="34">
        <v>135</v>
      </c>
    </row>
    <row r="18" spans="1:6" x14ac:dyDescent="0.25">
      <c r="A18" s="11" t="s">
        <v>35</v>
      </c>
      <c r="B18" s="12" t="s">
        <v>36</v>
      </c>
      <c r="C18" s="34">
        <v>150</v>
      </c>
      <c r="D18" s="34">
        <v>225</v>
      </c>
      <c r="E18" s="34">
        <v>150</v>
      </c>
      <c r="F18" s="34">
        <v>160</v>
      </c>
    </row>
    <row r="19" spans="1:6" x14ac:dyDescent="0.25">
      <c r="A19" s="11" t="s">
        <v>37</v>
      </c>
      <c r="B19" s="12" t="s">
        <v>38</v>
      </c>
      <c r="C19" s="13" t="s">
        <v>17</v>
      </c>
      <c r="D19" s="13" t="s">
        <v>17</v>
      </c>
      <c r="E19" s="34">
        <v>40</v>
      </c>
      <c r="F19" s="34">
        <v>45</v>
      </c>
    </row>
    <row r="20" spans="1:6" x14ac:dyDescent="0.25">
      <c r="A20" s="11" t="s">
        <v>39</v>
      </c>
      <c r="B20" s="12" t="s">
        <v>40</v>
      </c>
      <c r="C20" s="13" t="s">
        <v>17</v>
      </c>
      <c r="D20" s="13" t="s">
        <v>17</v>
      </c>
      <c r="E20" s="34">
        <v>300</v>
      </c>
      <c r="F20" s="34">
        <v>350</v>
      </c>
    </row>
    <row r="21" spans="1:6" x14ac:dyDescent="0.25">
      <c r="A21" s="11" t="s">
        <v>41</v>
      </c>
      <c r="B21" s="12" t="s">
        <v>42</v>
      </c>
      <c r="C21" s="34">
        <v>425</v>
      </c>
      <c r="D21" s="34">
        <v>475</v>
      </c>
      <c r="E21" s="34">
        <v>400</v>
      </c>
      <c r="F21" s="34">
        <v>450</v>
      </c>
    </row>
    <row r="22" spans="1:6" x14ac:dyDescent="0.25">
      <c r="A22" s="11" t="s">
        <v>43</v>
      </c>
      <c r="B22" s="12" t="s">
        <v>44</v>
      </c>
      <c r="C22" s="34">
        <v>265</v>
      </c>
      <c r="D22" s="34">
        <v>295</v>
      </c>
      <c r="E22" s="14" t="s">
        <v>17</v>
      </c>
      <c r="F22" s="14" t="s">
        <v>17</v>
      </c>
    </row>
    <row r="23" spans="1:6" s="26" customFormat="1" x14ac:dyDescent="0.25">
      <c r="A23" s="24" t="s">
        <v>45</v>
      </c>
      <c r="B23" s="26" t="s">
        <v>46</v>
      </c>
      <c r="C23" s="34">
        <v>90</v>
      </c>
      <c r="D23" s="34">
        <v>120</v>
      </c>
      <c r="E23" s="14" t="s">
        <v>17</v>
      </c>
      <c r="F23" s="14" t="s">
        <v>17</v>
      </c>
    </row>
    <row r="24" spans="1:6" x14ac:dyDescent="0.25">
      <c r="A24" s="11">
        <v>7</v>
      </c>
      <c r="B24" s="12" t="s">
        <v>47</v>
      </c>
      <c r="C24" s="34">
        <v>500</v>
      </c>
      <c r="D24" s="34">
        <v>550</v>
      </c>
      <c r="E24" s="34">
        <v>150</v>
      </c>
      <c r="F24" s="34">
        <v>165</v>
      </c>
    </row>
    <row r="25" spans="1:6" x14ac:dyDescent="0.25">
      <c r="A25" s="11">
        <v>8</v>
      </c>
      <c r="B25" s="12" t="s">
        <v>48</v>
      </c>
      <c r="C25" s="34">
        <v>500</v>
      </c>
      <c r="D25" s="34">
        <v>550</v>
      </c>
      <c r="E25" s="34">
        <v>150</v>
      </c>
      <c r="F25" s="34">
        <v>165</v>
      </c>
    </row>
    <row r="26" spans="1:6" x14ac:dyDescent="0.25">
      <c r="A26" s="11">
        <v>9</v>
      </c>
      <c r="B26" s="12" t="s">
        <v>49</v>
      </c>
      <c r="C26" s="34">
        <v>250</v>
      </c>
      <c r="D26" s="34">
        <v>300</v>
      </c>
      <c r="E26" s="34">
        <v>90</v>
      </c>
      <c r="F26" s="34">
        <v>100</v>
      </c>
    </row>
    <row r="27" spans="1:6" x14ac:dyDescent="0.25">
      <c r="A27" s="11">
        <v>10</v>
      </c>
      <c r="B27" s="12" t="s">
        <v>50</v>
      </c>
      <c r="C27" s="34">
        <v>150</v>
      </c>
      <c r="D27" s="34">
        <v>200</v>
      </c>
      <c r="E27" s="34">
        <v>105</v>
      </c>
      <c r="F27" s="34">
        <v>115</v>
      </c>
    </row>
    <row r="28" spans="1:6" x14ac:dyDescent="0.25">
      <c r="A28" s="11">
        <v>11</v>
      </c>
      <c r="B28" s="12" t="s">
        <v>51</v>
      </c>
      <c r="C28" s="34">
        <v>1500</v>
      </c>
      <c r="D28" s="34">
        <v>1800</v>
      </c>
      <c r="E28" s="34">
        <v>1500</v>
      </c>
      <c r="F28" s="34">
        <v>1800</v>
      </c>
    </row>
    <row r="29" spans="1:6" x14ac:dyDescent="0.25">
      <c r="A29" s="11">
        <v>12</v>
      </c>
      <c r="B29" s="12" t="s">
        <v>52</v>
      </c>
      <c r="C29" s="34">
        <v>365</v>
      </c>
      <c r="D29" s="34">
        <v>425</v>
      </c>
      <c r="E29" s="13" t="s">
        <v>17</v>
      </c>
      <c r="F29" s="13" t="s">
        <v>17</v>
      </c>
    </row>
    <row r="30" spans="1:6" x14ac:dyDescent="0.25">
      <c r="A30" s="36" t="s">
        <v>53</v>
      </c>
      <c r="B30" s="37"/>
      <c r="C30" s="15"/>
      <c r="D30" s="15"/>
      <c r="E30" s="15"/>
      <c r="F30" s="15"/>
    </row>
    <row r="31" spans="1:6" x14ac:dyDescent="0.25">
      <c r="A31" s="16"/>
      <c r="B31" s="6"/>
      <c r="C31" s="17" t="s">
        <v>54</v>
      </c>
      <c r="D31" s="6"/>
      <c r="E31" s="6"/>
      <c r="F31" s="6"/>
    </row>
    <row r="32" spans="1:6" ht="15.75" x14ac:dyDescent="0.25">
      <c r="A32" s="18" t="s">
        <v>55</v>
      </c>
    </row>
    <row r="33" spans="1:4" ht="31.5" x14ac:dyDescent="0.25">
      <c r="A33" s="10" t="s">
        <v>56</v>
      </c>
      <c r="B33" s="10" t="s">
        <v>57</v>
      </c>
      <c r="C33" s="10" t="s">
        <v>58</v>
      </c>
      <c r="D33" s="10" t="s">
        <v>59</v>
      </c>
    </row>
    <row r="34" spans="1:4" x14ac:dyDescent="0.25">
      <c r="A34" s="19" t="s">
        <v>60</v>
      </c>
      <c r="B34" s="19" t="s">
        <v>61</v>
      </c>
      <c r="C34" s="33">
        <v>100</v>
      </c>
      <c r="D34" s="23">
        <f>C34*(C15)</f>
        <v>38000</v>
      </c>
    </row>
    <row r="35" spans="1:4" x14ac:dyDescent="0.25">
      <c r="A35" s="19" t="s">
        <v>62</v>
      </c>
      <c r="B35" s="19" t="s">
        <v>61</v>
      </c>
      <c r="C35" s="33">
        <v>300</v>
      </c>
      <c r="D35" s="23">
        <f>C35*(C14)</f>
        <v>55500</v>
      </c>
    </row>
    <row r="36" spans="1:4" x14ac:dyDescent="0.25">
      <c r="A36" s="19" t="s">
        <v>63</v>
      </c>
      <c r="B36" s="19" t="s">
        <v>61</v>
      </c>
      <c r="C36" s="33">
        <v>1</v>
      </c>
      <c r="D36" s="23">
        <f>C36*C10</f>
        <v>765</v>
      </c>
    </row>
    <row r="37" spans="1:4" x14ac:dyDescent="0.25">
      <c r="A37" s="19" t="s">
        <v>63</v>
      </c>
      <c r="B37" s="19" t="s">
        <v>64</v>
      </c>
      <c r="C37" s="33">
        <v>1</v>
      </c>
      <c r="D37" s="23">
        <f>C37*E10</f>
        <v>765</v>
      </c>
    </row>
    <row r="38" spans="1:4" x14ac:dyDescent="0.25">
      <c r="A38" s="19" t="s">
        <v>24</v>
      </c>
      <c r="B38" s="19" t="s">
        <v>61</v>
      </c>
      <c r="C38" s="33">
        <v>1</v>
      </c>
      <c r="D38" s="23">
        <f>C38*C11</f>
        <v>555</v>
      </c>
    </row>
    <row r="39" spans="1:4" x14ac:dyDescent="0.25">
      <c r="A39" s="19" t="s">
        <v>24</v>
      </c>
      <c r="B39" s="19" t="s">
        <v>64</v>
      </c>
      <c r="C39" s="33">
        <v>1</v>
      </c>
      <c r="D39" s="23">
        <f>C39*E11</f>
        <v>555</v>
      </c>
    </row>
    <row r="40" spans="1:4" x14ac:dyDescent="0.25">
      <c r="A40" s="19" t="s">
        <v>65</v>
      </c>
      <c r="B40" s="19" t="s">
        <v>64</v>
      </c>
      <c r="C40" s="33">
        <v>10</v>
      </c>
      <c r="D40" s="23">
        <f>C40*(E7+E12+E13)</f>
        <v>7550</v>
      </c>
    </row>
    <row r="41" spans="1:4" x14ac:dyDescent="0.25">
      <c r="A41" s="19" t="s">
        <v>66</v>
      </c>
      <c r="B41" s="19" t="s">
        <v>61</v>
      </c>
      <c r="C41" s="33">
        <v>1</v>
      </c>
      <c r="D41" s="23">
        <f>C41*(C24+C25+C26)</f>
        <v>1250</v>
      </c>
    </row>
    <row r="42" spans="1:4" x14ac:dyDescent="0.25">
      <c r="A42" s="19" t="s">
        <v>66</v>
      </c>
      <c r="B42" s="19" t="s">
        <v>64</v>
      </c>
      <c r="C42" s="33">
        <v>6</v>
      </c>
      <c r="D42" s="23">
        <f>C42*(E24+E25+E26)</f>
        <v>2340</v>
      </c>
    </row>
    <row r="43" spans="1:4" x14ac:dyDescent="0.25">
      <c r="A43" s="19">
        <v>10</v>
      </c>
      <c r="B43" s="19" t="s">
        <v>61</v>
      </c>
      <c r="C43" s="33">
        <v>20</v>
      </c>
      <c r="D43" s="23">
        <f>C43*(C27)</f>
        <v>3000</v>
      </c>
    </row>
    <row r="44" spans="1:4" x14ac:dyDescent="0.25">
      <c r="A44" s="19">
        <v>10</v>
      </c>
      <c r="B44" s="19" t="s">
        <v>64</v>
      </c>
      <c r="C44" s="33">
        <v>10</v>
      </c>
      <c r="D44" s="23">
        <f>C44*(E27)</f>
        <v>1050</v>
      </c>
    </row>
    <row r="45" spans="1:4" x14ac:dyDescent="0.25">
      <c r="A45" s="19">
        <v>11</v>
      </c>
      <c r="B45" s="19" t="s">
        <v>61</v>
      </c>
      <c r="C45" s="33">
        <v>20</v>
      </c>
      <c r="D45" s="23">
        <f>C45*C28</f>
        <v>30000</v>
      </c>
    </row>
    <row r="46" spans="1:4" x14ac:dyDescent="0.25">
      <c r="A46" s="19">
        <v>12</v>
      </c>
      <c r="B46" s="19" t="s">
        <v>61</v>
      </c>
      <c r="C46" s="33">
        <v>200</v>
      </c>
      <c r="D46" s="23">
        <f>C46*C29</f>
        <v>73000</v>
      </c>
    </row>
    <row r="47" spans="1:4" x14ac:dyDescent="0.25">
      <c r="A47" s="19">
        <v>6</v>
      </c>
      <c r="B47" s="19" t="s">
        <v>61</v>
      </c>
      <c r="C47" s="33">
        <v>375</v>
      </c>
      <c r="D47" s="23">
        <f>C47*C16</f>
        <v>28125</v>
      </c>
    </row>
    <row r="48" spans="1:4" x14ac:dyDescent="0.25">
      <c r="A48" s="19" t="s">
        <v>33</v>
      </c>
      <c r="B48" s="19" t="s">
        <v>61</v>
      </c>
      <c r="C48" s="33">
        <v>20</v>
      </c>
      <c r="D48" s="23">
        <f>C48*C17</f>
        <v>2500</v>
      </c>
    </row>
    <row r="49" spans="1:4" x14ac:dyDescent="0.25">
      <c r="A49" s="19" t="s">
        <v>35</v>
      </c>
      <c r="B49" s="19" t="s">
        <v>61</v>
      </c>
      <c r="C49" s="33">
        <v>10</v>
      </c>
      <c r="D49" s="23">
        <f>C49*C18</f>
        <v>1500</v>
      </c>
    </row>
    <row r="50" spans="1:4" x14ac:dyDescent="0.25">
      <c r="A50" s="19" t="s">
        <v>35</v>
      </c>
      <c r="B50" s="19" t="s">
        <v>64</v>
      </c>
      <c r="C50" s="33">
        <v>1</v>
      </c>
      <c r="D50" s="23">
        <f>C50*E18</f>
        <v>150</v>
      </c>
    </row>
    <row r="51" spans="1:4" x14ac:dyDescent="0.25">
      <c r="A51" s="19" t="s">
        <v>37</v>
      </c>
      <c r="B51" s="19" t="s">
        <v>64</v>
      </c>
      <c r="C51" s="33">
        <v>1</v>
      </c>
      <c r="D51" s="23">
        <f>C51*E19</f>
        <v>40</v>
      </c>
    </row>
    <row r="52" spans="1:4" x14ac:dyDescent="0.25">
      <c r="A52" s="19" t="s">
        <v>39</v>
      </c>
      <c r="B52" s="19" t="s">
        <v>64</v>
      </c>
      <c r="C52" s="33">
        <v>10</v>
      </c>
      <c r="D52" s="23">
        <f>C52*E20</f>
        <v>3000</v>
      </c>
    </row>
    <row r="53" spans="1:4" x14ac:dyDescent="0.25">
      <c r="A53" s="19" t="s">
        <v>67</v>
      </c>
      <c r="B53" s="19" t="s">
        <v>61</v>
      </c>
      <c r="C53" s="33">
        <v>1</v>
      </c>
      <c r="D53" s="23">
        <f>C53*(C6+C21)</f>
        <v>505</v>
      </c>
    </row>
    <row r="54" spans="1:4" x14ac:dyDescent="0.25">
      <c r="A54" s="19" t="s">
        <v>68</v>
      </c>
      <c r="B54" s="19" t="s">
        <v>64</v>
      </c>
      <c r="C54" s="33">
        <v>1</v>
      </c>
      <c r="D54" s="23">
        <f>C54*(E7+E21)</f>
        <v>915</v>
      </c>
    </row>
    <row r="55" spans="1:4" x14ac:dyDescent="0.25">
      <c r="A55" s="19" t="s">
        <v>43</v>
      </c>
      <c r="B55" s="19" t="s">
        <v>61</v>
      </c>
      <c r="C55" s="33">
        <v>1</v>
      </c>
      <c r="D55" s="23">
        <f>C55*C22</f>
        <v>265</v>
      </c>
    </row>
    <row r="56" spans="1:4" x14ac:dyDescent="0.25">
      <c r="A56" s="19" t="s">
        <v>45</v>
      </c>
      <c r="B56" s="19" t="s">
        <v>61</v>
      </c>
      <c r="C56" s="19">
        <v>400</v>
      </c>
      <c r="D56" s="23">
        <f>C56*C23</f>
        <v>36000</v>
      </c>
    </row>
    <row r="57" spans="1:4" x14ac:dyDescent="0.25">
      <c r="A57" s="20"/>
      <c r="B57" s="21" t="s">
        <v>69</v>
      </c>
      <c r="C57" s="22"/>
      <c r="D57" s="23">
        <f>SUM(D34:D56)</f>
        <v>287330</v>
      </c>
    </row>
  </sheetData>
  <sheetProtection algorithmName="SHA-512" hashValue="mPTU6ikgQ0jJK+h2gE2htIEEAabczugWu6xVLUYa0jl6D0F+TNnQFoZQhJiIuvh0UTVoV3NyfT/wh9OmNiIimA==" saltValue="mI71NGoeOX0RJZpyVXmwUQ==" spinCount="100000" sheet="1" objects="1" scenarios="1"/>
  <mergeCells count="1">
    <mergeCell ref="A30:B3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3A90DB4E298DF48979A6FA7847D33A2" ma:contentTypeVersion="4" ma:contentTypeDescription="Create a new document." ma:contentTypeScope="" ma:versionID="cbfed95a8425043e1553d95578440121">
  <xsd:schema xmlns:xsd="http://www.w3.org/2001/XMLSchema" xmlns:xs="http://www.w3.org/2001/XMLSchema" xmlns:p="http://schemas.microsoft.com/office/2006/metadata/properties" xmlns:ns2="769612c4-c021-4b5c-a664-ed7cb5476d04" targetNamespace="http://schemas.microsoft.com/office/2006/metadata/properties" ma:root="true" ma:fieldsID="82eb898ebc8585143abb325ce5663431" ns2:_="">
    <xsd:import namespace="769612c4-c021-4b5c-a664-ed7cb5476d0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9612c4-c021-4b5c-a664-ed7cb5476d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750630-2DBE-4255-9EC1-3CE55FED8ECD}">
  <ds:schemaRefs>
    <ds:schemaRef ds:uri="http://schemas.microsoft.com/sharepoint/v3/contenttype/forms"/>
  </ds:schemaRefs>
</ds:datastoreItem>
</file>

<file path=customXml/itemProps2.xml><?xml version="1.0" encoding="utf-8"?>
<ds:datastoreItem xmlns:ds="http://schemas.openxmlformats.org/officeDocument/2006/customXml" ds:itemID="{D444E246-D523-4FB4-BA84-292247CE72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9612c4-c021-4b5c-a664-ed7cb5476d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CB2C4B-C03B-4988-AB07-187E198A2ABD}">
  <ds:schemaRefs>
    <ds:schemaRef ds:uri="http://schemas.openxmlformats.org/package/2006/metadata/core-properties"/>
    <ds:schemaRef ds:uri="http://purl.org/dc/elements/1.1/"/>
    <ds:schemaRef ds:uri="http://schemas.microsoft.com/office/2006/metadata/properties"/>
    <ds:schemaRef ds:uri="769612c4-c021-4b5c-a664-ed7cb5476d04"/>
    <ds:schemaRef ds:uri="http://www.w3.org/XML/1998/namespace"/>
    <ds:schemaRef ds:uri="http://schemas.microsoft.com/office/2006/documentManagement/types"/>
    <ds:schemaRef ds:uri="http://schemas.microsoft.com/office/infopath/2007/PartnerControl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ameils</dc:creator>
  <cp:keywords/>
  <dc:description/>
  <cp:lastModifiedBy>Nelson, Stephanie (IDOA)</cp:lastModifiedBy>
  <cp:revision/>
  <dcterms:created xsi:type="dcterms:W3CDTF">2020-09-02T17:08:37Z</dcterms:created>
  <dcterms:modified xsi:type="dcterms:W3CDTF">2021-05-03T19:27:17Z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0x01010073A90DB4E298DF48979A6FA7847D33A2</vt:lpwstr>
  </property>
</Properties>
</file>